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D:\O\tonery\017\1 výzva\"/>
    </mc:Choice>
  </mc:AlternateContent>
  <xr:revisionPtr revIDLastSave="0" documentId="13_ncr:1_{1A619E99-81BF-40AF-914C-6138CE5CCBA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</workbook>
</file>

<file path=xl/calcChain.xml><?xml version="1.0" encoding="utf-8"?>
<calcChain xmlns="http://schemas.openxmlformats.org/spreadsheetml/2006/main">
  <c r="H7" i="1" l="1"/>
  <c r="H8" i="1"/>
  <c r="H9" i="1"/>
  <c r="S9" i="1" l="1"/>
  <c r="R9" i="1"/>
  <c r="O9" i="1"/>
  <c r="S8" i="1"/>
  <c r="R8" i="1"/>
  <c r="O8" i="1"/>
  <c r="S7" i="1"/>
  <c r="R7" i="1"/>
  <c r="O7" i="1"/>
  <c r="P12" i="1" l="1"/>
  <c r="Q12" i="1"/>
</calcChain>
</file>

<file path=xl/sharedStrings.xml><?xml version="1.0" encoding="utf-8"?>
<sst xmlns="http://schemas.openxmlformats.org/spreadsheetml/2006/main" count="54" uniqueCount="46">
  <si>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</si>
  <si>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</si>
  <si>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</si>
  <si>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</si>
  <si>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</si>
  <si>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</si>
  <si>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</si>
  <si>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</si>
  <si>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</si>
  <si>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</si>
  <si>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</si>
  <si>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</si>
  <si>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</si>
  <si>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</si>
  <si>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t>Příloha č. 2 Kupní smlouvy - technická specifikace
Tonery (II.) 017 - 2021 (originální)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</si>
  <si>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</si>
  <si>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</si>
  <si>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</si>
  <si>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</si>
  <si>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</si>
  <si>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</si>
  <si>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</si>
  <si>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</si>
  <si>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</si>
  <si>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</si>
  <si>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</si>
  <si>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</si>
  <si>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</si>
  <si>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 xml:space="preserve">Toner do tiskárny HP Laser 135W - černý  </t>
  </si>
  <si>
    <t>ks</t>
  </si>
  <si>
    <t>Originální toner. Výtěžnost 1 000 stran.</t>
  </si>
  <si>
    <t>Toner do tiskárny OKI MB 760 - černý</t>
  </si>
  <si>
    <t>Originální toner. Výtěžnost 18 000 stran.</t>
  </si>
  <si>
    <t>Toner do tiskárny OKI MB451 - černý</t>
  </si>
  <si>
    <t>Originální toner. Výtěžnost 2 500 stran.</t>
  </si>
  <si>
    <t>Samostatná faktura</t>
  </si>
  <si>
    <t>ANO</t>
  </si>
  <si>
    <t>NE</t>
  </si>
  <si>
    <r>
      <t>Pokud financováno z projektových prostředků, pak</t>
    </r>
    <r>
      <rPr>
        <b/>
        <sz val="11"/>
        <color indexed="2"/>
        <rFont val="Calibri"/>
        <scheme val="minor"/>
      </rPr>
      <t xml:space="preserve"> DODAVATEL</t>
    </r>
    <r>
      <rPr>
        <b/>
        <sz val="11"/>
        <rFont val="Calibri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scheme val="minor"/>
      </rPr>
      <t>: NÁZEV A ČÍSLO DOTAČNÍHO PROJEKTU</t>
    </r>
  </si>
  <si>
    <t>Virtuální mobility C15-2021</t>
  </si>
  <si>
    <t>sady Pětatřicátníků 14, 301 00 Plzeň, 
Fakulta právnická -
Katedra obchodního práva,
místnost PC 118</t>
  </si>
  <si>
    <t>FPR-KOP - Martina Čechová,
Tel.: 37763 7361,
mcechov@kop.zcu.cz</t>
  </si>
  <si>
    <t>VYZ - PhDr. Irena Görnerová,
Tel.: 702 038 179,
renkav@rek.zcu.cz</t>
  </si>
  <si>
    <t>Univerzitní 8, 301 00 Plzeň,
Rektorát - Odbor výzkum a vývoj,
místnost UR 118</t>
  </si>
  <si>
    <t>PR-I - Ing. Kateřina Dobrá,
Tel.: 727 841 192,
dobrak@rek.zcu.cz</t>
  </si>
  <si>
    <t>Univerzitní 8, 301 00 Plzeň,
Rektorát - Útvar prorektora pro internacionalizaci,
místnost UR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</si>
</sst>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b/>
      <u/>
      <sz val="12"/>
      <color indexed="2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indexed="2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10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2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0" xfId="0" applyAlignment="1">
      <alignment horizontal="justify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4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left" vertical="center" wrapText="1" inden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8" xfId="0" applyFill="1" applyBorder="1" applyAlignment="1">
      <alignment horizontal="left" vertical="center" wrapText="1" indent="1"/>
    </xf>
    <xf numFmtId="3" fontId="0" fillId="2" borderId="3" xfId="0" applyNumberForma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 inden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 indent="1"/>
    </xf>
    <xf numFmtId="0" fontId="1" fillId="3" borderId="16" xfId="0" applyFont="1" applyFill="1" applyBorder="1" applyAlignment="1">
      <alignment horizontal="left" vertical="center" wrapText="1" indent="1"/>
    </xf>
    <xf numFmtId="0" fontId="0" fillId="4" borderId="4" xfId="0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5" borderId="10" xfId="0" applyFont="1" applyFill="1" applyBorder="1" applyAlignment="1" applyProtection="1">
      <alignment horizontal="left" vertical="center" wrapText="1" indent="1"/>
      <protection locked="0"/>
    </xf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164" fontId="10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59"/>
  <sheetViews>
    <sheetView tabSelected="1" zoomScale="73" zoomScaleNormal="73" workbookViewId="0">
      <selection activeCell="H14" sqref="H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7109375" style="1" bestFit="1" customWidth="1"/>
    <col min="4" max="4" width="11.7109375" style="2" customWidth="1"/>
    <col min="5" max="5" width="11.28515625" style="3" customWidth="1"/>
    <col min="6" max="6" width="40.7109375" style="1" bestFit="1" customWidth="1"/>
    <col min="7" max="7" width="29.5703125" style="1" bestFit="1" customWidth="1"/>
    <col min="8" max="8" width="22.5703125" style="1" customWidth="1"/>
    <col min="9" max="9" width="20.5703125" style="1" bestFit="1" customWidth="1"/>
    <col min="10" max="10" width="19" style="1" bestFit="1" customWidth="1"/>
    <col min="11" max="11" width="34.85546875" style="5" customWidth="1"/>
    <col min="12" max="12" width="30.140625" style="5" customWidth="1"/>
    <col min="13" max="13" width="32.28515625" style="5" customWidth="1"/>
    <col min="14" max="14" width="25.7109375" style="1" customWidth="1"/>
    <col min="15" max="15" width="21.1406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9.7109375" style="5" hidden="1" customWidth="1"/>
    <col min="21" max="21" width="52.28515625" style="4" bestFit="1" customWidth="1"/>
    <col min="22" max="16384" width="9.140625" style="5"/>
  </cols>
  <sheetData>
    <row r="1" spans="2:21" ht="43.15" customHeight="1" x14ac:dyDescent="0.25">
      <c r="B1" s="86" t="s">
        <v>14</v>
      </c>
      <c r="C1" s="87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6"/>
      <c r="H2" s="46"/>
      <c r="I2" s="46"/>
      <c r="J2" s="44"/>
      <c r="K2" s="45"/>
      <c r="L2" s="45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7"/>
      <c r="H3" s="47"/>
      <c r="I3" s="47"/>
      <c r="J3" s="47"/>
      <c r="K3" s="47"/>
      <c r="L3" s="47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13</v>
      </c>
      <c r="I6" s="38" t="s">
        <v>20</v>
      </c>
      <c r="J6" s="38" t="s">
        <v>21</v>
      </c>
      <c r="K6" s="38" t="s">
        <v>38</v>
      </c>
      <c r="L6" s="48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43" t="s">
        <v>8</v>
      </c>
      <c r="S6" s="43" t="s">
        <v>9</v>
      </c>
      <c r="T6" s="38" t="s">
        <v>26</v>
      </c>
      <c r="U6" s="38" t="s">
        <v>27</v>
      </c>
    </row>
    <row r="7" spans="2:21" ht="84.6" customHeight="1" thickTop="1" thickBot="1" x14ac:dyDescent="0.3">
      <c r="B7" s="52">
        <v>1</v>
      </c>
      <c r="C7" s="53" t="s">
        <v>28</v>
      </c>
      <c r="D7" s="54">
        <v>2</v>
      </c>
      <c r="E7" s="55" t="s">
        <v>29</v>
      </c>
      <c r="F7" s="83" t="s">
        <v>30</v>
      </c>
      <c r="G7" s="98"/>
      <c r="H7" s="50" t="str">
        <f>IF(P7&gt;1999,"ANO","NE")</f>
        <v>NE</v>
      </c>
      <c r="I7" s="77" t="s">
        <v>35</v>
      </c>
      <c r="J7" s="55" t="s">
        <v>37</v>
      </c>
      <c r="K7" s="55"/>
      <c r="L7" s="77" t="s">
        <v>41</v>
      </c>
      <c r="M7" s="77" t="s">
        <v>40</v>
      </c>
      <c r="N7" s="80">
        <v>14</v>
      </c>
      <c r="O7" s="56">
        <f>D7*P7</f>
        <v>2000</v>
      </c>
      <c r="P7" s="57">
        <v>1000</v>
      </c>
      <c r="Q7" s="100"/>
      <c r="R7" s="58">
        <f>D7*Q7</f>
        <v>0</v>
      </c>
      <c r="S7" s="59" t="str">
        <f t="shared" ref="S7:S9" si="0">IF(ISNUMBER(Q7), IF(Q7&gt;P7,"NEVYHOVUJE","VYHOVUJE")," ")</f>
        <v xml:space="preserve"> </v>
      </c>
      <c r="T7" s="55"/>
      <c r="U7" s="53" t="s">
        <v>10</v>
      </c>
    </row>
    <row r="8" spans="2:21" ht="73.150000000000006" customHeight="1" thickTop="1" thickBot="1" x14ac:dyDescent="0.3">
      <c r="B8" s="68">
        <v>2</v>
      </c>
      <c r="C8" s="69" t="s">
        <v>31</v>
      </c>
      <c r="D8" s="70">
        <v>1</v>
      </c>
      <c r="E8" s="71" t="s">
        <v>29</v>
      </c>
      <c r="F8" s="84" t="s">
        <v>32</v>
      </c>
      <c r="G8" s="99"/>
      <c r="H8" s="50" t="str">
        <f>IF(P8&gt;1999,"ANO","NE")</f>
        <v>ANO</v>
      </c>
      <c r="I8" s="78" t="s">
        <v>35</v>
      </c>
      <c r="J8" s="71" t="s">
        <v>37</v>
      </c>
      <c r="K8" s="71"/>
      <c r="L8" s="78" t="s">
        <v>42</v>
      </c>
      <c r="M8" s="78" t="s">
        <v>43</v>
      </c>
      <c r="N8" s="81">
        <v>14</v>
      </c>
      <c r="O8" s="72">
        <f>D8*P8</f>
        <v>5100</v>
      </c>
      <c r="P8" s="73">
        <v>5100</v>
      </c>
      <c r="Q8" s="101"/>
      <c r="R8" s="74">
        <f>D8*Q8</f>
        <v>0</v>
      </c>
      <c r="S8" s="75" t="str">
        <f t="shared" si="0"/>
        <v xml:space="preserve"> </v>
      </c>
      <c r="T8" s="71"/>
      <c r="U8" s="76" t="s">
        <v>10</v>
      </c>
    </row>
    <row r="9" spans="2:21" ht="89.45" customHeight="1" thickTop="1" thickBot="1" x14ac:dyDescent="0.3">
      <c r="B9" s="60">
        <v>3</v>
      </c>
      <c r="C9" s="61" t="s">
        <v>33</v>
      </c>
      <c r="D9" s="62">
        <v>4</v>
      </c>
      <c r="E9" s="51" t="s">
        <v>29</v>
      </c>
      <c r="F9" s="84" t="s">
        <v>34</v>
      </c>
      <c r="G9" s="99"/>
      <c r="H9" s="85" t="str">
        <f>IF(P9&gt;1999,"ANO","NE")</f>
        <v>NE</v>
      </c>
      <c r="I9" s="78" t="s">
        <v>35</v>
      </c>
      <c r="J9" s="51" t="s">
        <v>36</v>
      </c>
      <c r="K9" s="79" t="s">
        <v>39</v>
      </c>
      <c r="L9" s="79" t="s">
        <v>44</v>
      </c>
      <c r="M9" s="79" t="s">
        <v>45</v>
      </c>
      <c r="N9" s="82">
        <v>14</v>
      </c>
      <c r="O9" s="63">
        <f>D9*P9</f>
        <v>7200</v>
      </c>
      <c r="P9" s="64">
        <v>1800</v>
      </c>
      <c r="Q9" s="102"/>
      <c r="R9" s="65">
        <f>D9*Q9</f>
        <v>0</v>
      </c>
      <c r="S9" s="66" t="str">
        <f t="shared" si="0"/>
        <v xml:space="preserve"> </v>
      </c>
      <c r="T9" s="51"/>
      <c r="U9" s="67" t="s">
        <v>10</v>
      </c>
    </row>
    <row r="10" spans="2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R10" s="49"/>
    </row>
    <row r="11" spans="2:21" ht="60.75" customHeight="1" thickTop="1" thickBot="1" x14ac:dyDescent="0.3">
      <c r="B11" s="88" t="s">
        <v>15</v>
      </c>
      <c r="C11" s="89"/>
      <c r="D11" s="89"/>
      <c r="E11" s="89"/>
      <c r="F11" s="89"/>
      <c r="G11" s="89"/>
      <c r="H11" s="42"/>
      <c r="I11" s="27"/>
      <c r="J11" s="27"/>
      <c r="K11" s="27"/>
      <c r="L11" s="12"/>
      <c r="M11" s="12"/>
      <c r="N11" s="28"/>
      <c r="O11" s="28"/>
      <c r="P11" s="29" t="s">
        <v>11</v>
      </c>
      <c r="Q11" s="90" t="s">
        <v>12</v>
      </c>
      <c r="R11" s="91"/>
      <c r="S11" s="92"/>
      <c r="T11" s="22"/>
      <c r="U11" s="30"/>
    </row>
    <row r="12" spans="2:21" ht="33" customHeight="1" thickTop="1" thickBot="1" x14ac:dyDescent="0.3">
      <c r="B12" s="93" t="s">
        <v>16</v>
      </c>
      <c r="C12" s="94"/>
      <c r="D12" s="94"/>
      <c r="E12" s="94"/>
      <c r="F12" s="94"/>
      <c r="G12" s="94"/>
      <c r="H12" s="37"/>
      <c r="I12" s="31"/>
      <c r="L12" s="10"/>
      <c r="M12" s="10"/>
      <c r="N12" s="32"/>
      <c r="O12" s="32"/>
      <c r="P12" s="33">
        <f>SUM(O7:O9)</f>
        <v>14300</v>
      </c>
      <c r="Q12" s="95">
        <f>SUM(R7:R9)</f>
        <v>0</v>
      </c>
      <c r="R12" s="96"/>
      <c r="S12" s="97"/>
    </row>
    <row r="13" spans="2:21" ht="14.25" customHeight="1" thickTop="1" x14ac:dyDescent="0.25"/>
    <row r="14" spans="2:21" ht="14.25" customHeight="1" x14ac:dyDescent="0.25">
      <c r="B14" s="40"/>
    </row>
    <row r="15" spans="2:21" ht="14.25" customHeight="1" x14ac:dyDescent="0.25">
      <c r="B15" s="41"/>
      <c r="C15" s="40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6hsPfyidSpLuq4+FrIOVKUkIqXoTuYCbop90yMOV3bfSpkeftPe31QMKuSkF4gYTK+q9YkEaFd1vQQb0c5az8A==" saltValue="OyrHxMolPi0OXwfyAGMY8g==" spinCount="100000" sheet="1" objects="1" scenarios="1"/>
  <mergeCells count="5">
    <mergeCell ref="B1:C1"/>
    <mergeCell ref="B11:G11"/>
    <mergeCell ref="Q11:S11"/>
    <mergeCell ref="B12:G12"/>
    <mergeCell ref="Q12:S12"/>
  </mergeCells>
  <conditionalFormatting sqref="B7:B9 D7:D9">
    <cfRule type="containsBlanks" dxfId="12" priority="53">
      <formula>LEN(TRIM(B7))=0</formula>
    </cfRule>
  </conditionalFormatting>
  <conditionalFormatting sqref="B7:B9">
    <cfRule type="cellIs" dxfId="11" priority="48" operator="greaterThanOrEqual">
      <formula>1</formula>
    </cfRule>
  </conditionalFormatting>
  <conditionalFormatting sqref="S7:S9">
    <cfRule type="cellIs" dxfId="10" priority="45" operator="equal">
      <formula>"VYHOVUJE"</formula>
    </cfRule>
  </conditionalFormatting>
  <conditionalFormatting sqref="S7:S9">
    <cfRule type="cellIs" dxfId="9" priority="44" operator="equal">
      <formula>"NEVYHOVUJE"</formula>
    </cfRule>
  </conditionalFormatting>
  <conditionalFormatting sqref="G7:G9 Q7:Q9">
    <cfRule type="containsBlanks" dxfId="8" priority="25">
      <formula>LEN(TRIM(G7))=0</formula>
    </cfRule>
  </conditionalFormatting>
  <conditionalFormatting sqref="G7:G9 Q7:Q9">
    <cfRule type="notContainsBlanks" dxfId="7" priority="23">
      <formula>LEN(TRIM(G7))&gt;0</formula>
    </cfRule>
  </conditionalFormatting>
  <conditionalFormatting sqref="G7:G9 Q7:Q9">
    <cfRule type="notContainsBlanks" dxfId="6" priority="22">
      <formula>LEN(TRIM(G7))&gt;0</formula>
    </cfRule>
  </conditionalFormatting>
  <conditionalFormatting sqref="G7:G9">
    <cfRule type="notContainsBlanks" dxfId="5" priority="21">
      <formula>LEN(TRIM(G7))&gt;0</formula>
    </cfRule>
  </conditionalFormatting>
  <conditionalFormatting sqref="H7:H9">
    <cfRule type="containsBlanks" dxfId="4" priority="54">
      <formula>LEN(TRIM(H7))=0</formula>
    </cfRule>
  </conditionalFormatting>
  <conditionalFormatting sqref="H7:H9">
    <cfRule type="notContainsBlanks" dxfId="3" priority="56">
      <formula>LEN(TRIM(H7))&gt;0</formula>
    </cfRule>
  </conditionalFormatting>
  <conditionalFormatting sqref="H7">
    <cfRule type="containsText" dxfId="2" priority="3" operator="containsText" text="ANO">
      <formula>NOT(ISERROR(SEARCH("ANO",H7)))</formula>
    </cfRule>
  </conditionalFormatting>
  <conditionalFormatting sqref="H8:H9">
    <cfRule type="containsText" dxfId="1" priority="2" operator="containsText" text="ANO">
      <formula>NOT(ISERROR(SEARCH("ANO",H8)))</formula>
    </cfRule>
  </conditionalFormatting>
  <conditionalFormatting sqref="H7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J7:J9 H7:H9" xr:uid="{00000000-0002-0000-0000-000001000000}">
      <formula1>"ANO,NE"</formula1>
    </dataValidation>
  </dataValidations>
  <pageMargins left="0.70866141732283472" right="0.70866141732283472" top="0.78740157480314954" bottom="0.78740157480314954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dcterms:created xsi:type="dcterms:W3CDTF">2014-03-05T12:43:32Z</dcterms:created>
  <dcterms:modified xsi:type="dcterms:W3CDTF">2021-05-04T07:37:50Z</dcterms:modified>
</cp:coreProperties>
</file>